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210"/>
  <workbookPr showInkAnnotation="0" autoCompressPictures="0"/>
  <mc:AlternateContent xmlns:mc="http://schemas.openxmlformats.org/markup-compatibility/2006">
    <mc:Choice Requires="x15">
      <x15ac:absPath xmlns:x15ac="http://schemas.microsoft.com/office/spreadsheetml/2010/11/ac" url="/Users/pan2/Desktop/"/>
    </mc:Choice>
  </mc:AlternateContent>
  <xr:revisionPtr revIDLastSave="0" documentId="8_{D9595D80-B338-CC44-9BC0-9D664613E9F7}" xr6:coauthVersionLast="36" xr6:coauthVersionMax="36" xr10:uidLastSave="{00000000-0000-0000-0000-000000000000}"/>
  <bookViews>
    <workbookView xWindow="20" yWindow="460" windowWidth="28400" windowHeight="16060" tabRatio="500" xr2:uid="{00000000-000D-0000-FFFF-FFFF00000000}"/>
  </bookViews>
  <sheets>
    <sheet name="Overview" sheetId="1" r:id="rId1"/>
    <sheet name="Sheet1" sheetId="2" r:id="rId2"/>
  </sheets>
  <calcPr calcId="181029"/>
  <extLst>
    <ext xmlns:mx="http://schemas.microsoft.com/office/mac/excel/2008/main" uri="{7523E5D3-25F3-A5E0-1632-64F254C22452}">
      <mx:ArchID Flags="2"/>
    </ext>
  </extLst>
</workbook>
</file>

<file path=xl/calcChain.xml><?xml version="1.0" encoding="utf-8"?>
<calcChain xmlns="http://schemas.openxmlformats.org/spreadsheetml/2006/main">
  <c r="M34" i="1" l="1"/>
  <c r="J5" i="1" l="1"/>
  <c r="J6" i="1"/>
  <c r="J7" i="1"/>
  <c r="J8" i="1"/>
  <c r="J9" i="1"/>
  <c r="J10" i="1"/>
  <c r="J11" i="1"/>
  <c r="J12" i="1"/>
  <c r="J13" i="1"/>
  <c r="J14" i="1"/>
  <c r="J15" i="1"/>
  <c r="J16" i="1"/>
  <c r="J17" i="1"/>
  <c r="J18" i="1"/>
  <c r="J19" i="1"/>
  <c r="J20" i="1"/>
  <c r="J21" i="1"/>
  <c r="J22" i="1"/>
  <c r="J23" i="1"/>
  <c r="J24" i="1"/>
  <c r="J25" i="1"/>
  <c r="J26" i="1"/>
  <c r="J27" i="1"/>
  <c r="J28" i="1"/>
  <c r="J29" i="1"/>
  <c r="J30" i="1"/>
  <c r="J31" i="1"/>
  <c r="J32" i="1"/>
  <c r="J33" i="1"/>
  <c r="J36" i="1"/>
  <c r="K36" i="1" s="1"/>
  <c r="C36" i="1"/>
  <c r="K31" i="1"/>
  <c r="I36" i="1"/>
  <c r="G36" i="1"/>
  <c r="H36" i="1"/>
  <c r="K29" i="1"/>
  <c r="K21" i="1"/>
  <c r="K20" i="1"/>
  <c r="K19" i="1"/>
  <c r="K18" i="1"/>
  <c r="K17" i="1"/>
  <c r="K16" i="1"/>
  <c r="K28" i="1"/>
  <c r="K15" i="1"/>
  <c r="K27" i="1"/>
  <c r="K22" i="1"/>
  <c r="K14" i="1"/>
  <c r="K12" i="1"/>
  <c r="K25" i="1"/>
  <c r="K24" i="1"/>
  <c r="K11" i="1"/>
  <c r="K33" i="1"/>
  <c r="K32" i="1"/>
  <c r="K10" i="1"/>
  <c r="K23" i="1"/>
  <c r="K9" i="1"/>
  <c r="K26" i="1"/>
  <c r="K8" i="1"/>
  <c r="K7" i="1"/>
  <c r="K6" i="1"/>
  <c r="K30" i="1"/>
  <c r="K5" i="1"/>
  <c r="F36" i="1"/>
  <c r="R36" i="1"/>
  <c r="Q36" i="1"/>
  <c r="P36" i="1"/>
  <c r="O36" i="1"/>
  <c r="N36" i="1"/>
  <c r="V30" i="1"/>
  <c r="V6" i="1"/>
  <c r="V7" i="1"/>
  <c r="V8" i="1"/>
  <c r="V26" i="1"/>
  <c r="V9" i="1"/>
  <c r="V23" i="1"/>
  <c r="V10" i="1"/>
  <c r="V32" i="1"/>
  <c r="V35" i="1"/>
  <c r="V34" i="1"/>
  <c r="V33" i="1"/>
  <c r="V11" i="1"/>
  <c r="V24" i="1"/>
  <c r="V25" i="1"/>
  <c r="V4" i="1"/>
  <c r="V12" i="1"/>
  <c r="V13" i="1"/>
  <c r="V14" i="1"/>
  <c r="V22" i="1"/>
  <c r="V27" i="1"/>
  <c r="V15" i="1"/>
  <c r="V28" i="1"/>
  <c r="V16" i="1"/>
  <c r="V17" i="1"/>
  <c r="V18" i="1"/>
  <c r="V19" i="1"/>
  <c r="V20" i="1"/>
  <c r="V31" i="1"/>
  <c r="V21" i="1"/>
  <c r="V29" i="1"/>
  <c r="V5" i="1"/>
  <c r="E36" i="1"/>
  <c r="D36" i="1"/>
  <c r="T30" i="1"/>
  <c r="U30" i="1"/>
  <c r="T6" i="1"/>
  <c r="U6" i="1"/>
  <c r="T7" i="1"/>
  <c r="U7" i="1"/>
  <c r="T8" i="1"/>
  <c r="U8" i="1"/>
  <c r="T26" i="1"/>
  <c r="U26" i="1"/>
  <c r="T9" i="1"/>
  <c r="U9" i="1"/>
  <c r="T23" i="1"/>
  <c r="U23" i="1"/>
  <c r="T10" i="1"/>
  <c r="U10" i="1"/>
  <c r="T32" i="1"/>
  <c r="U32" i="1"/>
  <c r="T35" i="1"/>
  <c r="U35" i="1"/>
  <c r="T34" i="1"/>
  <c r="U34" i="1"/>
  <c r="T33" i="1"/>
  <c r="U33" i="1"/>
  <c r="T11" i="1"/>
  <c r="U11" i="1"/>
  <c r="T24" i="1"/>
  <c r="U24" i="1"/>
  <c r="T25" i="1"/>
  <c r="U25" i="1"/>
  <c r="T12" i="1"/>
  <c r="U12" i="1"/>
  <c r="T13" i="1"/>
  <c r="U13" i="1"/>
  <c r="T14" i="1"/>
  <c r="U14" i="1"/>
  <c r="T22" i="1"/>
  <c r="U22" i="1"/>
  <c r="T27" i="1"/>
  <c r="U27" i="1"/>
  <c r="T15" i="1"/>
  <c r="U15" i="1"/>
  <c r="T28" i="1"/>
  <c r="U28" i="1"/>
  <c r="T16" i="1"/>
  <c r="U16" i="1"/>
  <c r="T17" i="1"/>
  <c r="U17" i="1"/>
  <c r="T18" i="1"/>
  <c r="U18" i="1"/>
  <c r="T19" i="1"/>
  <c r="U19" i="1"/>
  <c r="T20" i="1"/>
  <c r="U20" i="1"/>
  <c r="T31" i="1"/>
  <c r="U31" i="1"/>
  <c r="T21" i="1"/>
  <c r="U21" i="1"/>
  <c r="T29" i="1"/>
  <c r="U29" i="1"/>
  <c r="U5" i="1"/>
  <c r="T5" i="1"/>
  <c r="L36" i="1"/>
  <c r="M36" i="1" s="1"/>
  <c r="M30" i="1"/>
  <c r="M6" i="1"/>
  <c r="M7" i="1"/>
  <c r="M8" i="1"/>
  <c r="M26" i="1"/>
  <c r="M9" i="1"/>
  <c r="M23" i="1"/>
  <c r="M10" i="1"/>
  <c r="M32" i="1"/>
  <c r="M35" i="1"/>
  <c r="M33" i="1"/>
  <c r="M11" i="1"/>
  <c r="M24" i="1"/>
  <c r="M25" i="1"/>
  <c r="M12" i="1"/>
  <c r="M13" i="1"/>
  <c r="M14" i="1"/>
  <c r="M22" i="1"/>
  <c r="M27" i="1"/>
  <c r="M15" i="1"/>
  <c r="M28" i="1"/>
  <c r="M16" i="1"/>
  <c r="M17" i="1"/>
  <c r="M18" i="1"/>
  <c r="M19" i="1"/>
  <c r="M20" i="1"/>
  <c r="M31" i="1"/>
  <c r="M21" i="1"/>
  <c r="M29" i="1"/>
  <c r="M5" i="1"/>
  <c r="V36" i="1" l="1"/>
  <c r="U36" i="1"/>
  <c r="T3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Steve Anderson</author>
  </authors>
  <commentList>
    <comment ref="Q19" authorId="0" shapeId="0" xr:uid="{00000000-0006-0000-0000-000001000000}">
      <text>
        <r>
          <rPr>
            <b/>
            <sz val="9"/>
            <color indexed="81"/>
            <rFont val="Tahoma"/>
            <family val="2"/>
          </rPr>
          <t>Steve Anderson:</t>
        </r>
        <r>
          <rPr>
            <sz val="9"/>
            <color indexed="81"/>
            <rFont val="Tahoma"/>
            <family val="2"/>
          </rPr>
          <t xml:space="preserve">
Subsequently withdrawn by parents</t>
        </r>
      </text>
    </comment>
  </commentList>
</comments>
</file>

<file path=xl/sharedStrings.xml><?xml version="1.0" encoding="utf-8"?>
<sst xmlns="http://schemas.openxmlformats.org/spreadsheetml/2006/main" count="125" uniqueCount="87">
  <si>
    <t>Aberdeen City</t>
  </si>
  <si>
    <t>Aberdeenshire</t>
  </si>
  <si>
    <t>Angus</t>
  </si>
  <si>
    <t>Argyll &amp; Bute</t>
  </si>
  <si>
    <t>Clackmannanshire</t>
  </si>
  <si>
    <t>Comhairle nan Eilean Siar</t>
  </si>
  <si>
    <t>Dumfries &amp; Galloway</t>
  </si>
  <si>
    <t>Dundee City</t>
  </si>
  <si>
    <t>East Ayrshire</t>
  </si>
  <si>
    <t>East Lothian</t>
  </si>
  <si>
    <t>East Renfrewshire</t>
  </si>
  <si>
    <t>Edinburgh</t>
  </si>
  <si>
    <t>Falkirk</t>
  </si>
  <si>
    <t>Fife</t>
  </si>
  <si>
    <t>Glasgow</t>
  </si>
  <si>
    <t>Highland</t>
  </si>
  <si>
    <t>Inverclyde</t>
  </si>
  <si>
    <t>Midlothian</t>
  </si>
  <si>
    <t>Moray</t>
  </si>
  <si>
    <t>North Ayrshire</t>
  </si>
  <si>
    <t>North Lanarkshire</t>
  </si>
  <si>
    <t>Perth &amp; Kinross</t>
  </si>
  <si>
    <t>Renfrewshire</t>
  </si>
  <si>
    <t>Scottish Borders</t>
  </si>
  <si>
    <t>South Ayrshire</t>
  </si>
  <si>
    <t>South Lanarkshire</t>
  </si>
  <si>
    <t>Stirling</t>
  </si>
  <si>
    <t>West Dunbartonshire</t>
  </si>
  <si>
    <t>West Lothian</t>
  </si>
  <si>
    <t>East Dunbartonshire</t>
  </si>
  <si>
    <t>Orkney Islands</t>
  </si>
  <si>
    <t>Shetland Islands</t>
  </si>
  <si>
    <t>1a. Total No. of  Apps</t>
  </si>
  <si>
    <t>4. Dec bday no.s</t>
  </si>
  <si>
    <t>5b. No. of Successful Appeals/Challenges</t>
  </si>
  <si>
    <t>5a. No. of Appeals/Challenges</t>
  </si>
  <si>
    <t>3a. &amp; 3b. Mixed Apps Granted</t>
  </si>
  <si>
    <t>3b. No. Granted in Council</t>
  </si>
  <si>
    <t>2a. No. of PVI Apps</t>
  </si>
  <si>
    <t>2b. No. of Council Apps</t>
  </si>
  <si>
    <t>2a. &amp; 2b. No. of Mixed Apps (if provided)</t>
  </si>
  <si>
    <t>3a. No. Granted in PVI</t>
  </si>
  <si>
    <t>6. No. of official complaints</t>
  </si>
  <si>
    <t>7a. No. of early entry apps</t>
  </si>
  <si>
    <t>7b. No. of early entry apps approved</t>
  </si>
  <si>
    <t>8. Plans to review policy?</t>
  </si>
  <si>
    <t>"Our Early Learning and Childcare policies are reviewed annually."</t>
  </si>
  <si>
    <t>"No"</t>
  </si>
  <si>
    <t>"The Policy implemented by West Lothian Council for an Additional Year of Early Learning &amp; Childcare delivers the guidelines laid out by the Scottish Government so there are currently no plans by West Lothian Council to review this Policy."</t>
  </si>
  <si>
    <t xml:space="preserve">Approval rate % (column I + J / E) </t>
  </si>
  <si>
    <t>NO</t>
  </si>
  <si>
    <t>"The Angus Council guidelines was written in November 2019 in order to ensure that there was clarity and transparency regarding rights to defer and application for an additional year of funding for ELC.  There are no significant changes scheduled for the guidelines however there will be a few small amendments made prior to its reissue this academic session."</t>
  </si>
  <si>
    <t>"The Policy was last reviewed in session 2018/19.  Details of the 
current policy and guidelines around deferred entry can be found on the 
 PKC website here:
[1]https://www.pkc.gov.uk/media/38672/Defer…"</t>
  </si>
  <si>
    <t>NA</t>
  </si>
  <si>
    <t>less than 5</t>
  </si>
  <si>
    <t>"Updated May 2019 - will only review changes as required"</t>
  </si>
  <si>
    <t>Not at the moment</t>
  </si>
  <si>
    <t>YES</t>
  </si>
  <si>
    <t>"Policy was reviewed on August 2018 and to be reviewed on November 2021."</t>
  </si>
  <si>
    <t>"Scottish Borders Council continually reviews its policy and procedure to 
ensure:
• Deferring entry to primary one and legal information regarding deferral 
rights is accurate, easily accessible and written in plain English on all 
councils' websites and issued by ELC settings when each child starts.
• All local authority staff involved in advising or on deferrals (early 
years staff, primary teachers, head teachers, QIOs, administrative staff 
etc.) are knowledgeable about the legal deferral rights of children in 
this birth cohort.
• While Scottish Borders Council do not adopt the approach of automatic 
approval for all children legally entitled to be deferred, not just 
January and February born children,  individual decisions made seek to 
promote the best interest of the individual child."</t>
  </si>
  <si>
    <t xml:space="preserve">No </t>
  </si>
  <si>
    <t>n/a</t>
  </si>
  <si>
    <t>No plans at this time</t>
  </si>
  <si>
    <t>No</t>
  </si>
  <si>
    <t>"The  application process for an additional year of ELC will be reviewed for children whose birthdays are between the start of the school year in August and December."</t>
  </si>
  <si>
    <t>"The Aberdeen City Council Early Learning and Childcare Admissions Policy 
is currently under review and will be updated in the coming months in 
response to the implementation of ELC Expansion in 2020.  The Deferred 
Entry process of part of this Policy."</t>
  </si>
  <si>
    <t>Council</t>
  </si>
  <si>
    <t>"The Council's discretionary deferral funding policy currently is not currently under review and there are no plans at this time to do so ".</t>
  </si>
  <si>
    <t>"Current review with neighbouring Councils &amp; funding of cross-boundary children"</t>
  </si>
  <si>
    <t>"The Council's discretionary deferral funding policy is not currently under review, but this possibly may change in the future"</t>
  </si>
  <si>
    <t>"The policy is not currently under review"</t>
  </si>
  <si>
    <t>Pa</t>
  </si>
  <si>
    <t>"Falkirk Council's Early years Admission Policy was updated in 2018"</t>
  </si>
  <si>
    <t>"There are no plans to update the Council's discretionary deferral policy"</t>
  </si>
  <si>
    <t>The council recently reviewed the discretionary deferred entry policy and any child born between the school commencement date in August and December will be granted an additional year in nursery if requested.</t>
  </si>
  <si>
    <t>The discretionary deferal policy is not currently under review</t>
  </si>
  <si>
    <t>I can confirm that the councils defered entry policy is not currently under review</t>
  </si>
  <si>
    <t>Total</t>
  </si>
  <si>
    <t>Total Number Approved</t>
  </si>
  <si>
    <t xml:space="preserve"> Appeal/ Challenge Success Rate</t>
  </si>
  <si>
    <t>Council Nursery Success Rate</t>
  </si>
  <si>
    <t>PVI Nursery Success Rate</t>
  </si>
  <si>
    <t>"Not currently, unless Government policy around deferrals changes."</t>
  </si>
  <si>
    <t>"The Council has recently approved an updated Discretionary Deferral policy 
and the report and policy are available on our web site.". Doc available at link under Q8 in 23/10/19 response here: https://www.whatdotheyknow.com/request/july_2019_discretionary_deferral_17#comment-89964</t>
  </si>
  <si>
    <t>all</t>
  </si>
  <si>
    <t>Dec bdays as a % of apps (column L/ column C)</t>
  </si>
  <si>
    <t>July 2019 - Discretionary Deferral Funding &amp; Early Entry to School Data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</si>
</sst>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2"/>
      <color theme="1"/>
      <name val="Calibri"/>
      <family val="2"/>
      <scheme val="minor"/>
    </font>
    <font>
      <u/>
      <sz val="12"/>
      <color theme="10"/>
      <name val="Calibri"/>
      <family val="2"/>
      <scheme val="minor"/>
    </font>
    <font>
      <u/>
      <sz val="12"/>
      <color theme="11"/>
      <name val="Calibri"/>
      <family val="2"/>
      <scheme val="minor"/>
    </font>
    <font>
      <b/>
      <sz val="12"/>
      <color theme="1"/>
      <name val="Calibri"/>
      <family val="2"/>
      <scheme val="minor"/>
    </font>
    <font>
      <sz val="12"/>
      <name val="Calibri"/>
      <family val="2"/>
      <scheme val="minor"/>
    </font>
    <font>
      <sz val="10"/>
      <color theme="1"/>
      <name val="Helvetica"/>
      <family val="2"/>
    </font>
    <font>
      <sz val="12"/>
      <color theme="1"/>
      <name val="Calibri"/>
      <family val="2"/>
      <scheme val="minor"/>
    </font>
    <font>
      <sz val="9"/>
      <color indexed="81"/>
      <name val="Tahoma"/>
      <family val="2"/>
    </font>
    <font>
      <b/>
      <sz val="9"/>
      <color indexed="81"/>
      <name val="Tahoma"/>
      <family val="2"/>
    </font>
  </fonts>
  <fills count="7">
    <fill>
      <patternFill patternType="none"/>
    </fill>
    <fill>
      <patternFill patternType="gray125"/>
    </fill>
    <fill>
      <patternFill patternType="solid">
        <fgColor theme="1"/>
        <bgColor indexed="64"/>
      </patternFill>
    </fill>
    <fill>
      <patternFill patternType="solid">
        <fgColor rgb="FFFF0000"/>
        <bgColor indexed="64"/>
      </patternFill>
    </fill>
    <fill>
      <patternFill patternType="solid">
        <fgColor theme="6" tint="-0.249977111117893"/>
        <bgColor indexed="64"/>
      </patternFill>
    </fill>
    <fill>
      <patternFill patternType="solid">
        <fgColor theme="9" tint="0.39997558519241921"/>
        <bgColor indexed="64"/>
      </patternFill>
    </fill>
    <fill>
      <patternFill patternType="solid">
        <fgColor theme="0" tint="-4.9989318521683403E-2"/>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medium">
        <color auto="1"/>
      </left>
      <right style="thin">
        <color auto="1"/>
      </right>
      <top style="medium">
        <color auto="1"/>
      </top>
      <bottom style="medium">
        <color auto="1"/>
      </bottom>
      <diagonal/>
    </border>
    <border>
      <left/>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thin">
        <color auto="1"/>
      </right>
      <top style="thin">
        <color auto="1"/>
      </top>
      <bottom style="medium">
        <color indexed="64"/>
      </bottom>
      <diagonal/>
    </border>
    <border>
      <left style="thin">
        <color auto="1"/>
      </left>
      <right style="thin">
        <color auto="1"/>
      </right>
      <top/>
      <bottom style="medium">
        <color indexed="64"/>
      </bottom>
      <diagonal/>
    </border>
  </borders>
  <cellStyleXfs count="56">
    <xf numFmtId="0" fontId="0" fillId="0" borderId="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9" fontId="6" fillId="0" borderId="0" applyFon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xf numFmtId="0" fontId="1" fillId="0" borderId="0" applyNumberFormat="0" applyFill="0" applyBorder="0" applyAlignment="0" applyProtection="0"/>
    <xf numFmtId="0" fontId="2" fillId="0" borderId="0" applyNumberFormat="0" applyFill="0" applyBorder="0" applyAlignment="0" applyProtection="0"/>
  </cellStyleXfs>
  <cellXfs count="38">
    <xf numFmtId="0" fontId="0" fillId="0" borderId="0" xfId="0"/>
    <xf numFmtId="0" fontId="0" fillId="0" borderId="1" xfId="0" applyBorder="1"/>
    <xf numFmtId="0" fontId="0" fillId="2" borderId="1" xfId="0" applyFill="1" applyBorder="1"/>
    <xf numFmtId="0" fontId="3" fillId="0" borderId="0" xfId="0" applyFont="1"/>
    <xf numFmtId="0" fontId="0" fillId="0" borderId="0" xfId="0" applyAlignment="1">
      <alignment wrapText="1"/>
    </xf>
    <xf numFmtId="0" fontId="0" fillId="0" borderId="1" xfId="0" applyBorder="1" applyAlignment="1">
      <alignment wrapText="1"/>
    </xf>
    <xf numFmtId="9" fontId="0" fillId="4" borderId="1" xfId="0" applyNumberFormat="1" applyFill="1" applyBorder="1"/>
    <xf numFmtId="9" fontId="0" fillId="5" borderId="1" xfId="0" applyNumberFormat="1" applyFill="1" applyBorder="1"/>
    <xf numFmtId="0" fontId="0" fillId="0" borderId="1" xfId="0" applyFill="1" applyBorder="1"/>
    <xf numFmtId="0" fontId="4" fillId="0" borderId="1" xfId="0" applyFont="1" applyFill="1" applyBorder="1"/>
    <xf numFmtId="9" fontId="0" fillId="3" borderId="1" xfId="0" applyNumberFormat="1" applyFill="1" applyBorder="1"/>
    <xf numFmtId="9" fontId="0" fillId="0" borderId="1" xfId="43" applyFont="1" applyBorder="1"/>
    <xf numFmtId="9" fontId="0" fillId="0" borderId="1" xfId="43" applyFont="1" applyBorder="1" applyAlignment="1">
      <alignment wrapText="1"/>
    </xf>
    <xf numFmtId="0" fontId="0" fillId="0" borderId="2" xfId="0" applyFill="1" applyBorder="1"/>
    <xf numFmtId="0" fontId="0" fillId="0" borderId="2" xfId="0" applyBorder="1"/>
    <xf numFmtId="9" fontId="0" fillId="3" borderId="2" xfId="0" applyNumberFormat="1" applyFill="1" applyBorder="1"/>
    <xf numFmtId="0" fontId="0" fillId="0" borderId="2" xfId="0" applyBorder="1" applyAlignment="1">
      <alignment wrapText="1"/>
    </xf>
    <xf numFmtId="9" fontId="0" fillId="0" borderId="2" xfId="43" applyFont="1" applyBorder="1" applyAlignment="1">
      <alignment wrapText="1"/>
    </xf>
    <xf numFmtId="9" fontId="0" fillId="6" borderId="6" xfId="43" applyFont="1" applyFill="1" applyBorder="1" applyAlignment="1">
      <alignment wrapText="1"/>
    </xf>
    <xf numFmtId="0" fontId="0" fillId="0" borderId="0" xfId="0" applyFill="1"/>
    <xf numFmtId="0" fontId="0" fillId="0" borderId="0" xfId="0" applyBorder="1"/>
    <xf numFmtId="0" fontId="5" fillId="0" borderId="1" xfId="0" applyFont="1" applyBorder="1"/>
    <xf numFmtId="0" fontId="3" fillId="0" borderId="0" xfId="0" applyFont="1" applyBorder="1" applyAlignment="1">
      <alignment horizontal="center" vertical="center" wrapText="1"/>
    </xf>
    <xf numFmtId="0" fontId="3" fillId="0" borderId="0" xfId="0" applyFont="1" applyBorder="1" applyAlignment="1">
      <alignment horizontal="left" wrapText="1"/>
    </xf>
    <xf numFmtId="0" fontId="3" fillId="0" borderId="0" xfId="0" applyFont="1" applyFill="1" applyBorder="1" applyAlignment="1">
      <alignment horizontal="left" wrapText="1"/>
    </xf>
    <xf numFmtId="0" fontId="0" fillId="0" borderId="0" xfId="0" applyBorder="1" applyAlignment="1">
      <alignment wrapText="1"/>
    </xf>
    <xf numFmtId="0" fontId="0" fillId="0" borderId="1" xfId="0" applyFill="1" applyBorder="1" applyAlignment="1">
      <alignment wrapText="1"/>
    </xf>
    <xf numFmtId="9" fontId="0" fillId="0" borderId="0" xfId="0" applyNumberFormat="1" applyFill="1"/>
    <xf numFmtId="9" fontId="0" fillId="0" borderId="4" xfId="43" applyFont="1" applyFill="1" applyBorder="1"/>
    <xf numFmtId="0" fontId="3" fillId="0" borderId="3" xfId="0" applyFont="1" applyFill="1" applyBorder="1"/>
    <xf numFmtId="0" fontId="0" fillId="0" borderId="4" xfId="0" applyFill="1" applyBorder="1"/>
    <xf numFmtId="9" fontId="0" fillId="0" borderId="2" xfId="43" applyFont="1" applyFill="1" applyBorder="1"/>
    <xf numFmtId="9" fontId="0" fillId="0" borderId="1" xfId="43" applyFont="1" applyFill="1" applyBorder="1"/>
    <xf numFmtId="9" fontId="0" fillId="0" borderId="5" xfId="43" applyFont="1" applyFill="1" applyBorder="1"/>
    <xf numFmtId="0" fontId="0" fillId="0" borderId="4" xfId="0" applyFill="1" applyBorder="1" applyAlignment="1">
      <alignment wrapText="1"/>
    </xf>
    <xf numFmtId="9" fontId="0" fillId="0" borderId="5" xfId="43" applyFont="1" applyFill="1" applyBorder="1" applyAlignment="1">
      <alignment wrapText="1"/>
    </xf>
    <xf numFmtId="0" fontId="0" fillId="0" borderId="7" xfId="0" applyFill="1" applyBorder="1"/>
    <xf numFmtId="0" fontId="0" fillId="0" borderId="8" xfId="0" applyFill="1" applyBorder="1"/>
  </cellXfs>
  <cellStyles count="56">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Followed Hyperlink" xfId="20" builtinId="9" hidden="1"/>
    <cellStyle name="Followed Hyperlink" xfId="22" builtinId="9" hidden="1"/>
    <cellStyle name="Followed Hyperlink" xfId="24" builtinId="9" hidden="1"/>
    <cellStyle name="Followed Hyperlink" xfId="26" builtinId="9" hidden="1"/>
    <cellStyle name="Followed Hyperlink" xfId="28" builtinId="9" hidden="1"/>
    <cellStyle name="Followed Hyperlink" xfId="30" builtinId="9" hidden="1"/>
    <cellStyle name="Followed Hyperlink" xfId="32" builtinId="9" hidden="1"/>
    <cellStyle name="Followed Hyperlink" xfId="34" builtinId="9" hidden="1"/>
    <cellStyle name="Followed Hyperlink" xfId="36" builtinId="9" hidden="1"/>
    <cellStyle name="Followed Hyperlink" xfId="38" builtinId="9" hidden="1"/>
    <cellStyle name="Followed Hyperlink" xfId="40" builtinId="9" hidden="1"/>
    <cellStyle name="Followed Hyperlink" xfId="42" builtinId="9" hidden="1"/>
    <cellStyle name="Followed Hyperlink" xfId="45" builtinId="9" hidden="1"/>
    <cellStyle name="Followed Hyperlink" xfId="47" builtinId="9" hidden="1"/>
    <cellStyle name="Followed Hyperlink" xfId="49" builtinId="9" hidden="1"/>
    <cellStyle name="Followed Hyperlink" xfId="51" builtinId="9" hidden="1"/>
    <cellStyle name="Followed Hyperlink" xfId="53" builtinId="9" hidden="1"/>
    <cellStyle name="Followed Hyperlink" xfId="55"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Hyperlink" xfId="19" builtinId="8" hidden="1"/>
    <cellStyle name="Hyperlink" xfId="21" builtinId="8" hidden="1"/>
    <cellStyle name="Hyperlink" xfId="23" builtinId="8" hidden="1"/>
    <cellStyle name="Hyperlink" xfId="25" builtinId="8" hidden="1"/>
    <cellStyle name="Hyperlink" xfId="27" builtinId="8" hidden="1"/>
    <cellStyle name="Hyperlink" xfId="29" builtinId="8" hidden="1"/>
    <cellStyle name="Hyperlink" xfId="31" builtinId="8" hidden="1"/>
    <cellStyle name="Hyperlink" xfId="33" builtinId="8" hidden="1"/>
    <cellStyle name="Hyperlink" xfId="35" builtinId="8" hidden="1"/>
    <cellStyle name="Hyperlink" xfId="37" builtinId="8" hidden="1"/>
    <cellStyle name="Hyperlink" xfId="39" builtinId="8" hidden="1"/>
    <cellStyle name="Hyperlink" xfId="41" builtinId="8" hidden="1"/>
    <cellStyle name="Hyperlink" xfId="44" builtinId="8" hidden="1"/>
    <cellStyle name="Hyperlink" xfId="46" builtinId="8" hidden="1"/>
    <cellStyle name="Hyperlink" xfId="48" builtinId="8" hidden="1"/>
    <cellStyle name="Hyperlink" xfId="50" builtinId="8" hidden="1"/>
    <cellStyle name="Hyperlink" xfId="52" builtinId="8" hidden="1"/>
    <cellStyle name="Hyperlink" xfId="54" builtinId="8" hidden="1"/>
    <cellStyle name="Normal" xfId="0" builtinId="0"/>
    <cellStyle name="Percent" xfId="43" builtinId="5"/>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42"/>
  <sheetViews>
    <sheetView tabSelected="1" zoomScale="125" zoomScaleNormal="125" zoomScalePageLayoutView="125" workbookViewId="0">
      <pane xSplit="2" ySplit="3" topLeftCell="K29" activePane="bottomRight" state="frozen"/>
      <selection pane="topRight" activeCell="C1" sqref="C1"/>
      <selection pane="bottomLeft" activeCell="A2" sqref="A2"/>
      <selection pane="bottomRight" activeCell="C17" sqref="C17"/>
    </sheetView>
  </sheetViews>
  <sheetFormatPr baseColWidth="10" defaultColWidth="11.1640625" defaultRowHeight="16" x14ac:dyDescent="0.2"/>
  <cols>
    <col min="1" max="1" width="3.1640625" bestFit="1" customWidth="1"/>
    <col min="2" max="2" width="22.1640625" customWidth="1"/>
    <col min="3" max="8" width="14.1640625" customWidth="1"/>
    <col min="9" max="9" width="19" customWidth="1"/>
    <col min="10" max="10" width="19" style="19" customWidth="1"/>
    <col min="11" max="18" width="14.1640625" customWidth="1"/>
    <col min="19" max="19" width="99" style="4" customWidth="1"/>
    <col min="20" max="20" width="17.83203125" style="4" customWidth="1"/>
    <col min="21" max="21" width="23.83203125" style="4" customWidth="1"/>
    <col min="22" max="22" width="18.5" style="4" bestFit="1" customWidth="1"/>
  </cols>
  <sheetData>
    <row r="1" spans="1:22" x14ac:dyDescent="0.2">
      <c r="B1" s="3" t="s">
        <v>86</v>
      </c>
    </row>
    <row r="3" spans="1:22" ht="68" x14ac:dyDescent="0.2">
      <c r="B3" s="22" t="s">
        <v>66</v>
      </c>
      <c r="C3" s="23" t="s">
        <v>32</v>
      </c>
      <c r="D3" s="23" t="s">
        <v>38</v>
      </c>
      <c r="E3" s="23" t="s">
        <v>39</v>
      </c>
      <c r="F3" s="23" t="s">
        <v>40</v>
      </c>
      <c r="G3" s="23" t="s">
        <v>41</v>
      </c>
      <c r="H3" s="23" t="s">
        <v>37</v>
      </c>
      <c r="I3" s="23" t="s">
        <v>36</v>
      </c>
      <c r="J3" s="24" t="s">
        <v>78</v>
      </c>
      <c r="K3" s="23" t="s">
        <v>49</v>
      </c>
      <c r="L3" s="23" t="s">
        <v>33</v>
      </c>
      <c r="M3" s="23" t="s">
        <v>85</v>
      </c>
      <c r="N3" s="23" t="s">
        <v>35</v>
      </c>
      <c r="O3" s="23" t="s">
        <v>34</v>
      </c>
      <c r="P3" s="23" t="s">
        <v>42</v>
      </c>
      <c r="Q3" s="23" t="s">
        <v>43</v>
      </c>
      <c r="R3" s="23" t="s">
        <v>44</v>
      </c>
      <c r="S3" s="23" t="s">
        <v>45</v>
      </c>
      <c r="T3" s="23" t="s">
        <v>81</v>
      </c>
      <c r="U3" s="23" t="s">
        <v>80</v>
      </c>
      <c r="V3" s="23" t="s">
        <v>79</v>
      </c>
    </row>
    <row r="4" spans="1:22" ht="51" x14ac:dyDescent="0.2">
      <c r="A4">
        <v>1</v>
      </c>
      <c r="B4" s="8" t="s">
        <v>15</v>
      </c>
      <c r="C4" s="1">
        <v>66</v>
      </c>
      <c r="D4" s="1" t="s">
        <v>53</v>
      </c>
      <c r="E4" s="1" t="s">
        <v>53</v>
      </c>
      <c r="F4" s="2"/>
      <c r="G4" s="1" t="s">
        <v>84</v>
      </c>
      <c r="H4" s="1" t="s">
        <v>84</v>
      </c>
      <c r="I4" s="2"/>
      <c r="J4" s="8">
        <v>66</v>
      </c>
      <c r="K4" s="6">
        <v>1</v>
      </c>
      <c r="L4" s="1" t="s">
        <v>53</v>
      </c>
      <c r="M4" s="11" t="s">
        <v>53</v>
      </c>
      <c r="N4" s="1">
        <v>15</v>
      </c>
      <c r="O4" s="1">
        <v>15</v>
      </c>
      <c r="P4" s="1" t="s">
        <v>53</v>
      </c>
      <c r="Q4" s="1">
        <v>1</v>
      </c>
      <c r="R4" s="1">
        <v>1</v>
      </c>
      <c r="S4" s="5" t="s">
        <v>83</v>
      </c>
      <c r="T4" s="12">
        <v>1</v>
      </c>
      <c r="U4" s="12">
        <v>1</v>
      </c>
      <c r="V4" s="12">
        <f t="shared" ref="V4:V35" si="0">IFERROR(O4/N4,"")</f>
        <v>1</v>
      </c>
    </row>
    <row r="5" spans="1:22" ht="68" x14ac:dyDescent="0.2">
      <c r="A5">
        <v>2</v>
      </c>
      <c r="B5" s="8" t="s">
        <v>0</v>
      </c>
      <c r="C5" s="1">
        <v>47</v>
      </c>
      <c r="D5" s="1">
        <v>7</v>
      </c>
      <c r="E5" s="1">
        <v>40</v>
      </c>
      <c r="F5" s="2"/>
      <c r="G5" s="1">
        <v>7</v>
      </c>
      <c r="H5" s="1">
        <v>40</v>
      </c>
      <c r="I5" s="2"/>
      <c r="J5" s="8">
        <f t="shared" ref="J5:J33" si="1">SUM(G5:I5)</f>
        <v>47</v>
      </c>
      <c r="K5" s="6">
        <f t="shared" ref="K5:K12" si="2">IFERROR(SUM(G5:I5)/C5,"")</f>
        <v>1</v>
      </c>
      <c r="L5" s="1">
        <v>34</v>
      </c>
      <c r="M5" s="11">
        <f t="shared" ref="M5:M35" si="3">IFERROR(L5/C5,"")</f>
        <v>0.72340425531914898</v>
      </c>
      <c r="N5" s="1">
        <v>4</v>
      </c>
      <c r="O5" s="1">
        <v>4</v>
      </c>
      <c r="P5" s="1">
        <v>0</v>
      </c>
      <c r="Q5" s="1">
        <v>0</v>
      </c>
      <c r="R5" s="1">
        <v>0</v>
      </c>
      <c r="S5" s="5" t="s">
        <v>65</v>
      </c>
      <c r="T5" s="12">
        <f t="shared" ref="T5:T35" si="4">IFERROR(G5/D5,"")</f>
        <v>1</v>
      </c>
      <c r="U5" s="12">
        <f t="shared" ref="U5:U35" si="5">IFERROR(H5/E5,"")</f>
        <v>1</v>
      </c>
      <c r="V5" s="12">
        <f t="shared" si="0"/>
        <v>1</v>
      </c>
    </row>
    <row r="6" spans="1:22" ht="68" x14ac:dyDescent="0.2">
      <c r="A6">
        <v>3</v>
      </c>
      <c r="B6" s="8" t="s">
        <v>2</v>
      </c>
      <c r="C6" s="1">
        <v>54</v>
      </c>
      <c r="D6" s="1">
        <v>4</v>
      </c>
      <c r="E6" s="1">
        <v>48</v>
      </c>
      <c r="F6" s="1">
        <v>2</v>
      </c>
      <c r="G6" s="1">
        <v>4</v>
      </c>
      <c r="H6" s="1">
        <v>48</v>
      </c>
      <c r="I6" s="1">
        <v>2</v>
      </c>
      <c r="J6" s="8">
        <f t="shared" si="1"/>
        <v>54</v>
      </c>
      <c r="K6" s="6">
        <f t="shared" si="2"/>
        <v>1</v>
      </c>
      <c r="L6" s="1">
        <v>35</v>
      </c>
      <c r="M6" s="11">
        <f t="shared" si="3"/>
        <v>0.64814814814814814</v>
      </c>
      <c r="N6" s="1">
        <v>3</v>
      </c>
      <c r="O6" s="1">
        <v>3</v>
      </c>
      <c r="P6" s="1">
        <v>0</v>
      </c>
      <c r="Q6" s="1">
        <v>0</v>
      </c>
      <c r="R6" s="1">
        <v>0</v>
      </c>
      <c r="S6" s="5" t="s">
        <v>51</v>
      </c>
      <c r="T6" s="12">
        <f t="shared" si="4"/>
        <v>1</v>
      </c>
      <c r="U6" s="12">
        <f t="shared" si="5"/>
        <v>1</v>
      </c>
      <c r="V6" s="12">
        <f t="shared" si="0"/>
        <v>1</v>
      </c>
    </row>
    <row r="7" spans="1:22" ht="34" x14ac:dyDescent="0.2">
      <c r="A7">
        <v>4</v>
      </c>
      <c r="B7" s="8" t="s">
        <v>3</v>
      </c>
      <c r="C7" s="1">
        <v>25</v>
      </c>
      <c r="D7" s="1">
        <v>16</v>
      </c>
      <c r="E7" s="1">
        <v>7</v>
      </c>
      <c r="F7" s="1">
        <v>2</v>
      </c>
      <c r="G7" s="1">
        <v>16</v>
      </c>
      <c r="H7" s="1">
        <v>7</v>
      </c>
      <c r="I7" s="1">
        <v>2</v>
      </c>
      <c r="J7" s="8">
        <f t="shared" si="1"/>
        <v>25</v>
      </c>
      <c r="K7" s="6">
        <f t="shared" si="2"/>
        <v>1</v>
      </c>
      <c r="L7" s="1">
        <v>16</v>
      </c>
      <c r="M7" s="11">
        <f t="shared" si="3"/>
        <v>0.64</v>
      </c>
      <c r="N7" s="1">
        <v>0</v>
      </c>
      <c r="O7" s="1" t="s">
        <v>53</v>
      </c>
      <c r="P7" s="1">
        <v>0</v>
      </c>
      <c r="Q7" s="1">
        <v>4</v>
      </c>
      <c r="R7" s="1">
        <v>1</v>
      </c>
      <c r="S7" s="5" t="s">
        <v>67</v>
      </c>
      <c r="T7" s="12">
        <f t="shared" si="4"/>
        <v>1</v>
      </c>
      <c r="U7" s="12">
        <f t="shared" si="5"/>
        <v>1</v>
      </c>
      <c r="V7" s="12" t="str">
        <f t="shared" si="0"/>
        <v/>
      </c>
    </row>
    <row r="8" spans="1:22" ht="17" x14ac:dyDescent="0.2">
      <c r="A8">
        <v>5</v>
      </c>
      <c r="B8" s="8" t="s">
        <v>4</v>
      </c>
      <c r="C8" s="1">
        <v>6</v>
      </c>
      <c r="D8" s="1">
        <v>0</v>
      </c>
      <c r="E8" s="1">
        <v>5</v>
      </c>
      <c r="F8" s="8">
        <v>1</v>
      </c>
      <c r="G8" s="1">
        <v>0</v>
      </c>
      <c r="H8" s="1">
        <v>5</v>
      </c>
      <c r="I8" s="8">
        <v>1</v>
      </c>
      <c r="J8" s="8">
        <f t="shared" si="1"/>
        <v>6</v>
      </c>
      <c r="K8" s="6">
        <f t="shared" si="2"/>
        <v>1</v>
      </c>
      <c r="L8" s="1">
        <v>3</v>
      </c>
      <c r="M8" s="11">
        <f t="shared" si="3"/>
        <v>0.5</v>
      </c>
      <c r="N8" s="1">
        <v>0</v>
      </c>
      <c r="O8" s="1" t="s">
        <v>53</v>
      </c>
      <c r="P8" s="1">
        <v>0</v>
      </c>
      <c r="Q8" s="1">
        <v>1</v>
      </c>
      <c r="R8" s="1">
        <v>0</v>
      </c>
      <c r="S8" s="5" t="s">
        <v>63</v>
      </c>
      <c r="T8" s="12" t="str">
        <f t="shared" si="4"/>
        <v/>
      </c>
      <c r="U8" s="12">
        <f t="shared" si="5"/>
        <v>1</v>
      </c>
      <c r="V8" s="12" t="str">
        <f t="shared" si="0"/>
        <v/>
      </c>
    </row>
    <row r="9" spans="1:22" ht="17" x14ac:dyDescent="0.2">
      <c r="A9">
        <v>6</v>
      </c>
      <c r="B9" s="8" t="s">
        <v>6</v>
      </c>
      <c r="C9" s="1">
        <v>53</v>
      </c>
      <c r="D9" s="1">
        <v>35</v>
      </c>
      <c r="E9" s="1">
        <v>18</v>
      </c>
      <c r="F9" s="2"/>
      <c r="G9" s="1">
        <v>35</v>
      </c>
      <c r="H9" s="1">
        <v>18</v>
      </c>
      <c r="I9" s="2"/>
      <c r="J9" s="8">
        <f t="shared" si="1"/>
        <v>53</v>
      </c>
      <c r="K9" s="6">
        <f t="shared" si="2"/>
        <v>1</v>
      </c>
      <c r="L9" s="20">
        <v>14</v>
      </c>
      <c r="M9" s="11">
        <f t="shared" si="3"/>
        <v>0.26415094339622641</v>
      </c>
      <c r="N9" s="1">
        <v>0</v>
      </c>
      <c r="O9" s="1" t="s">
        <v>53</v>
      </c>
      <c r="P9" s="1">
        <v>0</v>
      </c>
      <c r="Q9" s="1">
        <v>0</v>
      </c>
      <c r="R9" s="1">
        <v>0</v>
      </c>
      <c r="S9" s="5" t="s">
        <v>63</v>
      </c>
      <c r="T9" s="12">
        <f t="shared" si="4"/>
        <v>1</v>
      </c>
      <c r="U9" s="12">
        <f t="shared" si="5"/>
        <v>1</v>
      </c>
      <c r="V9" s="12" t="str">
        <f t="shared" si="0"/>
        <v/>
      </c>
    </row>
    <row r="10" spans="1:22" ht="34" x14ac:dyDescent="0.2">
      <c r="A10">
        <v>7</v>
      </c>
      <c r="B10" s="8" t="s">
        <v>8</v>
      </c>
      <c r="C10" s="1">
        <v>18</v>
      </c>
      <c r="D10" s="1">
        <v>1</v>
      </c>
      <c r="E10" s="1">
        <v>17</v>
      </c>
      <c r="F10" s="2"/>
      <c r="G10" s="1">
        <v>1</v>
      </c>
      <c r="H10" s="1">
        <v>17</v>
      </c>
      <c r="I10" s="2"/>
      <c r="J10" s="8">
        <f t="shared" si="1"/>
        <v>18</v>
      </c>
      <c r="K10" s="6">
        <f t="shared" si="2"/>
        <v>1</v>
      </c>
      <c r="L10" s="1">
        <v>10</v>
      </c>
      <c r="M10" s="11">
        <f t="shared" si="3"/>
        <v>0.55555555555555558</v>
      </c>
      <c r="N10" s="1">
        <v>0</v>
      </c>
      <c r="O10" s="1" t="s">
        <v>53</v>
      </c>
      <c r="P10" s="1">
        <v>0</v>
      </c>
      <c r="Q10" s="1">
        <v>0</v>
      </c>
      <c r="R10" s="1">
        <v>0</v>
      </c>
      <c r="S10" s="26" t="s">
        <v>64</v>
      </c>
      <c r="T10" s="12">
        <f t="shared" si="4"/>
        <v>1</v>
      </c>
      <c r="U10" s="12">
        <f t="shared" si="5"/>
        <v>1</v>
      </c>
      <c r="V10" s="12" t="str">
        <f t="shared" si="0"/>
        <v/>
      </c>
    </row>
    <row r="11" spans="1:22" ht="17" x14ac:dyDescent="0.2">
      <c r="A11">
        <v>8</v>
      </c>
      <c r="B11" s="8" t="s">
        <v>12</v>
      </c>
      <c r="C11" s="1">
        <v>71</v>
      </c>
      <c r="D11" s="1">
        <v>2</v>
      </c>
      <c r="E11" s="1">
        <v>69</v>
      </c>
      <c r="F11" s="2"/>
      <c r="G11" s="1">
        <v>2</v>
      </c>
      <c r="H11" s="1">
        <v>69</v>
      </c>
      <c r="I11" s="2"/>
      <c r="J11" s="8">
        <f t="shared" si="1"/>
        <v>71</v>
      </c>
      <c r="K11" s="6">
        <f t="shared" si="2"/>
        <v>1</v>
      </c>
      <c r="L11" s="1">
        <v>33</v>
      </c>
      <c r="M11" s="11">
        <f t="shared" si="3"/>
        <v>0.46478873239436619</v>
      </c>
      <c r="N11" s="1">
        <v>0</v>
      </c>
      <c r="O11" s="1" t="s">
        <v>53</v>
      </c>
      <c r="P11" s="1">
        <v>0</v>
      </c>
      <c r="Q11" s="1">
        <v>2</v>
      </c>
      <c r="R11" s="1">
        <v>0</v>
      </c>
      <c r="S11" s="25" t="s">
        <v>72</v>
      </c>
      <c r="T11" s="12">
        <f t="shared" si="4"/>
        <v>1</v>
      </c>
      <c r="U11" s="12">
        <f t="shared" si="5"/>
        <v>1</v>
      </c>
      <c r="V11" s="12" t="str">
        <f t="shared" si="0"/>
        <v/>
      </c>
    </row>
    <row r="12" spans="1:22" ht="17" x14ac:dyDescent="0.2">
      <c r="A12">
        <v>9</v>
      </c>
      <c r="B12" s="8" t="s">
        <v>16</v>
      </c>
      <c r="C12" s="1">
        <v>20</v>
      </c>
      <c r="D12" s="1">
        <v>0</v>
      </c>
      <c r="E12" s="1">
        <v>20</v>
      </c>
      <c r="F12" s="2"/>
      <c r="G12" s="1">
        <v>0</v>
      </c>
      <c r="H12" s="1">
        <v>20</v>
      </c>
      <c r="I12" s="2"/>
      <c r="J12" s="8">
        <f t="shared" si="1"/>
        <v>20</v>
      </c>
      <c r="K12" s="6">
        <f t="shared" si="2"/>
        <v>1</v>
      </c>
      <c r="L12" s="1">
        <v>5</v>
      </c>
      <c r="M12" s="11">
        <f t="shared" si="3"/>
        <v>0.25</v>
      </c>
      <c r="N12" s="1" t="s">
        <v>54</v>
      </c>
      <c r="O12" s="1" t="s">
        <v>54</v>
      </c>
      <c r="P12" s="1">
        <v>0</v>
      </c>
      <c r="Q12" s="1" t="s">
        <v>54</v>
      </c>
      <c r="R12" s="1">
        <v>0</v>
      </c>
      <c r="S12" s="5" t="s">
        <v>55</v>
      </c>
      <c r="T12" s="12" t="str">
        <f t="shared" si="4"/>
        <v/>
      </c>
      <c r="U12" s="12">
        <f t="shared" si="5"/>
        <v>1</v>
      </c>
      <c r="V12" s="12" t="str">
        <f t="shared" si="0"/>
        <v/>
      </c>
    </row>
    <row r="13" spans="1:22" ht="17" x14ac:dyDescent="0.2">
      <c r="A13">
        <v>10</v>
      </c>
      <c r="B13" s="8" t="s">
        <v>17</v>
      </c>
      <c r="C13" s="1">
        <v>38</v>
      </c>
      <c r="D13" s="1">
        <v>7</v>
      </c>
      <c r="E13" s="1">
        <v>31</v>
      </c>
      <c r="F13" s="2"/>
      <c r="G13" s="1">
        <v>7</v>
      </c>
      <c r="H13" s="1">
        <v>31</v>
      </c>
      <c r="I13" s="2"/>
      <c r="J13" s="8">
        <f t="shared" si="1"/>
        <v>38</v>
      </c>
      <c r="K13" s="6">
        <v>1</v>
      </c>
      <c r="L13" s="1">
        <v>27</v>
      </c>
      <c r="M13" s="11">
        <f t="shared" si="3"/>
        <v>0.71052631578947367</v>
      </c>
      <c r="N13" s="1">
        <v>0</v>
      </c>
      <c r="O13" s="1" t="s">
        <v>53</v>
      </c>
      <c r="P13" s="1">
        <v>0</v>
      </c>
      <c r="Q13" s="1">
        <v>2</v>
      </c>
      <c r="R13" s="1">
        <v>0</v>
      </c>
      <c r="S13" s="5" t="s">
        <v>82</v>
      </c>
      <c r="T13" s="12">
        <f t="shared" si="4"/>
        <v>1</v>
      </c>
      <c r="U13" s="12">
        <f t="shared" si="5"/>
        <v>1</v>
      </c>
      <c r="V13" s="12" t="str">
        <f t="shared" si="0"/>
        <v/>
      </c>
    </row>
    <row r="14" spans="1:22" ht="17" x14ac:dyDescent="0.2">
      <c r="A14">
        <v>11</v>
      </c>
      <c r="B14" s="8" t="s">
        <v>18</v>
      </c>
      <c r="C14" s="1">
        <v>31</v>
      </c>
      <c r="D14" s="1">
        <v>22</v>
      </c>
      <c r="E14" s="1">
        <v>9</v>
      </c>
      <c r="F14" s="2"/>
      <c r="G14" s="1">
        <v>22</v>
      </c>
      <c r="H14" s="1">
        <v>9</v>
      </c>
      <c r="I14" s="2"/>
      <c r="J14" s="8">
        <f t="shared" si="1"/>
        <v>31</v>
      </c>
      <c r="K14" s="6">
        <f t="shared" ref="K14:K33" si="6">IFERROR(SUM(G14:I14)/C14,"")</f>
        <v>1</v>
      </c>
      <c r="L14" s="1">
        <v>13</v>
      </c>
      <c r="M14" s="11">
        <f t="shared" si="3"/>
        <v>0.41935483870967744</v>
      </c>
      <c r="N14" s="1">
        <v>0</v>
      </c>
      <c r="O14" s="1" t="s">
        <v>53</v>
      </c>
      <c r="P14" s="1">
        <v>0</v>
      </c>
      <c r="Q14" s="1" t="s">
        <v>54</v>
      </c>
      <c r="R14" s="1" t="s">
        <v>54</v>
      </c>
      <c r="S14" s="5" t="s">
        <v>62</v>
      </c>
      <c r="T14" s="12">
        <f t="shared" si="4"/>
        <v>1</v>
      </c>
      <c r="U14" s="12">
        <f t="shared" si="5"/>
        <v>1</v>
      </c>
      <c r="V14" s="12" t="str">
        <f t="shared" si="0"/>
        <v/>
      </c>
    </row>
    <row r="15" spans="1:22" ht="17" x14ac:dyDescent="0.2">
      <c r="A15">
        <v>12</v>
      </c>
      <c r="B15" s="8" t="s">
        <v>30</v>
      </c>
      <c r="C15" s="1">
        <v>7</v>
      </c>
      <c r="D15" s="1">
        <v>0</v>
      </c>
      <c r="E15" s="1">
        <v>7</v>
      </c>
      <c r="F15" s="2"/>
      <c r="G15" s="1">
        <v>0</v>
      </c>
      <c r="H15" s="1">
        <v>7</v>
      </c>
      <c r="I15" s="2"/>
      <c r="J15" s="8">
        <f t="shared" si="1"/>
        <v>7</v>
      </c>
      <c r="K15" s="6">
        <f t="shared" si="6"/>
        <v>1</v>
      </c>
      <c r="L15" s="1">
        <v>2</v>
      </c>
      <c r="M15" s="11">
        <f t="shared" si="3"/>
        <v>0.2857142857142857</v>
      </c>
      <c r="N15" s="1">
        <v>0</v>
      </c>
      <c r="O15" s="1" t="s">
        <v>53</v>
      </c>
      <c r="P15" s="1">
        <v>0</v>
      </c>
      <c r="Q15" s="1">
        <v>0</v>
      </c>
      <c r="R15" s="1" t="s">
        <v>53</v>
      </c>
      <c r="S15" s="5" t="s">
        <v>63</v>
      </c>
      <c r="T15" s="12" t="str">
        <f t="shared" si="4"/>
        <v/>
      </c>
      <c r="U15" s="12">
        <f t="shared" si="5"/>
        <v>1</v>
      </c>
      <c r="V15" s="12" t="str">
        <f t="shared" si="0"/>
        <v/>
      </c>
    </row>
    <row r="16" spans="1:22" ht="17" x14ac:dyDescent="0.2">
      <c r="A16" t="s">
        <v>71</v>
      </c>
      <c r="B16" s="8" t="s">
        <v>22</v>
      </c>
      <c r="C16" s="1">
        <v>52</v>
      </c>
      <c r="D16" s="1">
        <v>10</v>
      </c>
      <c r="E16" s="1">
        <v>42</v>
      </c>
      <c r="F16" s="2"/>
      <c r="G16" s="1">
        <v>10</v>
      </c>
      <c r="H16" s="1">
        <v>42</v>
      </c>
      <c r="I16" s="2"/>
      <c r="J16" s="8">
        <f t="shared" si="1"/>
        <v>52</v>
      </c>
      <c r="K16" s="6">
        <f t="shared" si="6"/>
        <v>1</v>
      </c>
      <c r="L16" s="1">
        <v>27</v>
      </c>
      <c r="M16" s="11">
        <f t="shared" si="3"/>
        <v>0.51923076923076927</v>
      </c>
      <c r="N16" s="1">
        <v>0</v>
      </c>
      <c r="O16" s="1" t="s">
        <v>53</v>
      </c>
      <c r="P16" s="1">
        <v>0</v>
      </c>
      <c r="Q16" s="1">
        <v>9</v>
      </c>
      <c r="R16" s="1">
        <v>2</v>
      </c>
      <c r="S16" s="5" t="s">
        <v>75</v>
      </c>
      <c r="T16" s="12">
        <f t="shared" si="4"/>
        <v>1</v>
      </c>
      <c r="U16" s="12">
        <f t="shared" si="5"/>
        <v>1</v>
      </c>
      <c r="V16" s="12" t="str">
        <f t="shared" si="0"/>
        <v/>
      </c>
    </row>
    <row r="17" spans="1:22" ht="272" x14ac:dyDescent="0.2">
      <c r="A17">
        <v>14</v>
      </c>
      <c r="B17" s="8" t="s">
        <v>23</v>
      </c>
      <c r="C17" s="1">
        <v>15</v>
      </c>
      <c r="D17" s="1">
        <v>2</v>
      </c>
      <c r="E17" s="1">
        <v>13</v>
      </c>
      <c r="F17" s="2"/>
      <c r="G17" s="1">
        <v>2</v>
      </c>
      <c r="H17" s="1">
        <v>13</v>
      </c>
      <c r="I17" s="2"/>
      <c r="J17" s="8">
        <f t="shared" si="1"/>
        <v>15</v>
      </c>
      <c r="K17" s="6">
        <f t="shared" si="6"/>
        <v>1</v>
      </c>
      <c r="L17" s="1">
        <v>7</v>
      </c>
      <c r="M17" s="11">
        <f t="shared" si="3"/>
        <v>0.46666666666666667</v>
      </c>
      <c r="N17" s="1">
        <v>0</v>
      </c>
      <c r="O17" s="1" t="s">
        <v>61</v>
      </c>
      <c r="P17" s="1">
        <v>0</v>
      </c>
      <c r="Q17" s="1">
        <v>0</v>
      </c>
      <c r="R17" s="1" t="s">
        <v>53</v>
      </c>
      <c r="S17" s="5" t="s">
        <v>59</v>
      </c>
      <c r="T17" s="12">
        <f t="shared" si="4"/>
        <v>1</v>
      </c>
      <c r="U17" s="12">
        <f t="shared" si="5"/>
        <v>1</v>
      </c>
      <c r="V17" s="12" t="str">
        <f t="shared" si="0"/>
        <v/>
      </c>
    </row>
    <row r="18" spans="1:22" ht="17" x14ac:dyDescent="0.2">
      <c r="A18">
        <v>15</v>
      </c>
      <c r="B18" s="8" t="s">
        <v>31</v>
      </c>
      <c r="C18" s="1">
        <v>25</v>
      </c>
      <c r="D18" s="1">
        <v>5</v>
      </c>
      <c r="E18" s="1">
        <v>20</v>
      </c>
      <c r="F18" s="2">
        <v>0</v>
      </c>
      <c r="G18" s="1">
        <v>5</v>
      </c>
      <c r="H18" s="1">
        <v>20</v>
      </c>
      <c r="I18" s="2"/>
      <c r="J18" s="8">
        <f t="shared" si="1"/>
        <v>25</v>
      </c>
      <c r="K18" s="6">
        <f t="shared" si="6"/>
        <v>1</v>
      </c>
      <c r="L18" s="1">
        <v>15</v>
      </c>
      <c r="M18" s="11">
        <f t="shared" si="3"/>
        <v>0.6</v>
      </c>
      <c r="N18" s="1">
        <v>0</v>
      </c>
      <c r="O18" s="1" t="s">
        <v>53</v>
      </c>
      <c r="P18" s="1">
        <v>0</v>
      </c>
      <c r="Q18" s="1">
        <v>0</v>
      </c>
      <c r="R18" s="1" t="s">
        <v>53</v>
      </c>
      <c r="S18" s="5" t="s">
        <v>47</v>
      </c>
      <c r="T18" s="12">
        <f t="shared" si="4"/>
        <v>1</v>
      </c>
      <c r="U18" s="12">
        <f t="shared" si="5"/>
        <v>1</v>
      </c>
      <c r="V18" s="12" t="str">
        <f t="shared" si="0"/>
        <v/>
      </c>
    </row>
    <row r="19" spans="1:22" ht="17" x14ac:dyDescent="0.2">
      <c r="A19">
        <v>16</v>
      </c>
      <c r="B19" s="8" t="s">
        <v>24</v>
      </c>
      <c r="C19" s="1">
        <v>20</v>
      </c>
      <c r="D19" s="1">
        <v>1</v>
      </c>
      <c r="E19" s="1">
        <v>19</v>
      </c>
      <c r="F19" s="2"/>
      <c r="G19" s="1">
        <v>1</v>
      </c>
      <c r="H19" s="1">
        <v>19</v>
      </c>
      <c r="I19" s="2"/>
      <c r="J19" s="8">
        <f t="shared" si="1"/>
        <v>20</v>
      </c>
      <c r="K19" s="6">
        <f t="shared" si="6"/>
        <v>1</v>
      </c>
      <c r="L19" s="1">
        <v>12</v>
      </c>
      <c r="M19" s="11">
        <f t="shared" si="3"/>
        <v>0.6</v>
      </c>
      <c r="N19" s="1">
        <v>1</v>
      </c>
      <c r="O19" s="1">
        <v>1</v>
      </c>
      <c r="P19" s="1">
        <v>0</v>
      </c>
      <c r="Q19" s="1">
        <v>1</v>
      </c>
      <c r="R19" s="1" t="s">
        <v>53</v>
      </c>
      <c r="S19" s="5" t="s">
        <v>56</v>
      </c>
      <c r="T19" s="12">
        <f t="shared" si="4"/>
        <v>1</v>
      </c>
      <c r="U19" s="12">
        <f t="shared" si="5"/>
        <v>1</v>
      </c>
      <c r="V19" s="12">
        <f t="shared" si="0"/>
        <v>1</v>
      </c>
    </row>
    <row r="20" spans="1:22" ht="17" x14ac:dyDescent="0.2">
      <c r="A20">
        <v>17</v>
      </c>
      <c r="B20" s="9" t="s">
        <v>25</v>
      </c>
      <c r="C20" s="1">
        <v>73</v>
      </c>
      <c r="D20" s="1">
        <v>29</v>
      </c>
      <c r="E20" s="1">
        <v>44</v>
      </c>
      <c r="F20" s="2"/>
      <c r="G20" s="1">
        <v>29</v>
      </c>
      <c r="H20" s="1">
        <v>44</v>
      </c>
      <c r="I20" s="2"/>
      <c r="J20" s="8">
        <f t="shared" si="1"/>
        <v>73</v>
      </c>
      <c r="K20" s="6">
        <f t="shared" si="6"/>
        <v>1</v>
      </c>
      <c r="L20" s="1">
        <v>37</v>
      </c>
      <c r="M20" s="11">
        <f t="shared" si="3"/>
        <v>0.50684931506849318</v>
      </c>
      <c r="N20" s="1">
        <v>0</v>
      </c>
      <c r="O20" s="1" t="s">
        <v>53</v>
      </c>
      <c r="P20" s="1">
        <v>0</v>
      </c>
      <c r="Q20" s="1">
        <v>7</v>
      </c>
      <c r="R20" s="1">
        <v>2</v>
      </c>
      <c r="S20" s="5" t="s">
        <v>76</v>
      </c>
      <c r="T20" s="12">
        <f t="shared" si="4"/>
        <v>1</v>
      </c>
      <c r="U20" s="12">
        <f t="shared" si="5"/>
        <v>1</v>
      </c>
      <c r="V20" s="12" t="str">
        <f t="shared" si="0"/>
        <v/>
      </c>
    </row>
    <row r="21" spans="1:22" ht="17" x14ac:dyDescent="0.2">
      <c r="A21">
        <v>18</v>
      </c>
      <c r="B21" s="8" t="s">
        <v>27</v>
      </c>
      <c r="C21" s="1">
        <v>4</v>
      </c>
      <c r="D21" s="1">
        <v>1</v>
      </c>
      <c r="E21" s="1">
        <v>3</v>
      </c>
      <c r="F21" s="2"/>
      <c r="G21" s="1">
        <v>1</v>
      </c>
      <c r="H21" s="1">
        <v>3</v>
      </c>
      <c r="I21" s="2"/>
      <c r="J21" s="8">
        <f t="shared" si="1"/>
        <v>4</v>
      </c>
      <c r="K21" s="6">
        <f t="shared" si="6"/>
        <v>1</v>
      </c>
      <c r="L21" s="20">
        <v>4</v>
      </c>
      <c r="M21" s="11">
        <f t="shared" si="3"/>
        <v>1</v>
      </c>
      <c r="N21" s="1">
        <v>0</v>
      </c>
      <c r="O21" s="1" t="s">
        <v>53</v>
      </c>
      <c r="P21" s="1">
        <v>0</v>
      </c>
      <c r="Q21" s="1">
        <v>1</v>
      </c>
      <c r="R21" s="1">
        <v>0</v>
      </c>
      <c r="S21" s="5" t="s">
        <v>57</v>
      </c>
      <c r="T21" s="12">
        <f t="shared" si="4"/>
        <v>1</v>
      </c>
      <c r="U21" s="12">
        <f t="shared" si="5"/>
        <v>1</v>
      </c>
      <c r="V21" s="12" t="str">
        <f t="shared" si="0"/>
        <v/>
      </c>
    </row>
    <row r="22" spans="1:22" ht="17" x14ac:dyDescent="0.2">
      <c r="A22">
        <v>19</v>
      </c>
      <c r="B22" s="8" t="s">
        <v>19</v>
      </c>
      <c r="C22" s="1">
        <v>28</v>
      </c>
      <c r="D22" s="1">
        <v>3</v>
      </c>
      <c r="E22" s="1">
        <v>25</v>
      </c>
      <c r="F22" s="2"/>
      <c r="G22" s="1">
        <v>3</v>
      </c>
      <c r="H22" s="1">
        <v>24</v>
      </c>
      <c r="I22" s="2"/>
      <c r="J22" s="8">
        <f t="shared" si="1"/>
        <v>27</v>
      </c>
      <c r="K22" s="7">
        <f t="shared" si="6"/>
        <v>0.9642857142857143</v>
      </c>
      <c r="L22" s="1">
        <v>17</v>
      </c>
      <c r="M22" s="11">
        <f t="shared" si="3"/>
        <v>0.6071428571428571</v>
      </c>
      <c r="N22" s="1">
        <v>0</v>
      </c>
      <c r="O22" s="1">
        <v>0</v>
      </c>
      <c r="P22" s="1">
        <v>0</v>
      </c>
      <c r="Q22" s="1">
        <v>2</v>
      </c>
      <c r="R22" s="1">
        <v>0</v>
      </c>
      <c r="S22" s="5" t="s">
        <v>63</v>
      </c>
      <c r="T22" s="12">
        <f t="shared" si="4"/>
        <v>1</v>
      </c>
      <c r="U22" s="12">
        <f t="shared" si="5"/>
        <v>0.96</v>
      </c>
      <c r="V22" s="12" t="str">
        <f t="shared" si="0"/>
        <v/>
      </c>
    </row>
    <row r="23" spans="1:22" ht="17" x14ac:dyDescent="0.2">
      <c r="A23">
        <v>20</v>
      </c>
      <c r="B23" s="8" t="s">
        <v>7</v>
      </c>
      <c r="C23" s="1">
        <v>47</v>
      </c>
      <c r="D23" s="1">
        <v>10</v>
      </c>
      <c r="E23" s="1">
        <v>37</v>
      </c>
      <c r="F23" s="2"/>
      <c r="G23" s="1">
        <v>10</v>
      </c>
      <c r="H23" s="1">
        <v>34</v>
      </c>
      <c r="I23" s="2"/>
      <c r="J23" s="8">
        <f t="shared" si="1"/>
        <v>44</v>
      </c>
      <c r="K23" s="7">
        <f t="shared" si="6"/>
        <v>0.93617021276595747</v>
      </c>
      <c r="L23" s="1">
        <v>20</v>
      </c>
      <c r="M23" s="11">
        <f t="shared" si="3"/>
        <v>0.42553191489361702</v>
      </c>
      <c r="N23" s="1">
        <v>0</v>
      </c>
      <c r="O23" s="1" t="s">
        <v>53</v>
      </c>
      <c r="P23" s="1">
        <v>0</v>
      </c>
      <c r="Q23" s="1">
        <v>0</v>
      </c>
      <c r="R23" s="1" t="s">
        <v>53</v>
      </c>
      <c r="S23" s="21" t="s">
        <v>68</v>
      </c>
      <c r="T23" s="12">
        <f t="shared" si="4"/>
        <v>1</v>
      </c>
      <c r="U23" s="12">
        <f t="shared" si="5"/>
        <v>0.91891891891891897</v>
      </c>
      <c r="V23" s="12" t="str">
        <f t="shared" si="0"/>
        <v/>
      </c>
    </row>
    <row r="24" spans="1:22" ht="17" x14ac:dyDescent="0.2">
      <c r="A24">
        <v>21</v>
      </c>
      <c r="B24" s="8" t="s">
        <v>13</v>
      </c>
      <c r="C24" s="1">
        <v>41</v>
      </c>
      <c r="D24" s="1">
        <v>1</v>
      </c>
      <c r="E24" s="1">
        <v>40</v>
      </c>
      <c r="F24" s="2"/>
      <c r="G24" s="1">
        <v>0</v>
      </c>
      <c r="H24" s="1">
        <v>38</v>
      </c>
      <c r="I24" s="2"/>
      <c r="J24" s="8">
        <f t="shared" si="1"/>
        <v>38</v>
      </c>
      <c r="K24" s="7">
        <f t="shared" si="6"/>
        <v>0.92682926829268297</v>
      </c>
      <c r="L24" s="1">
        <v>22</v>
      </c>
      <c r="M24" s="11">
        <f t="shared" si="3"/>
        <v>0.53658536585365857</v>
      </c>
      <c r="N24" s="1">
        <v>0</v>
      </c>
      <c r="O24" s="1" t="s">
        <v>53</v>
      </c>
      <c r="P24" s="1">
        <v>0</v>
      </c>
      <c r="Q24" s="1">
        <v>1</v>
      </c>
      <c r="R24" s="1">
        <v>0</v>
      </c>
      <c r="S24" s="5" t="s">
        <v>73</v>
      </c>
      <c r="T24" s="12">
        <f t="shared" si="4"/>
        <v>0</v>
      </c>
      <c r="U24" s="12">
        <f t="shared" si="5"/>
        <v>0.95</v>
      </c>
      <c r="V24" s="12" t="str">
        <f t="shared" si="0"/>
        <v/>
      </c>
    </row>
    <row r="25" spans="1:22" ht="17" x14ac:dyDescent="0.2">
      <c r="A25">
        <v>22</v>
      </c>
      <c r="B25" s="8" t="s">
        <v>14</v>
      </c>
      <c r="C25" s="1">
        <v>88</v>
      </c>
      <c r="D25" s="1">
        <v>19</v>
      </c>
      <c r="E25" s="1">
        <v>69</v>
      </c>
      <c r="F25" s="2"/>
      <c r="G25" s="1">
        <v>18</v>
      </c>
      <c r="H25" s="1">
        <v>63</v>
      </c>
      <c r="I25" s="2"/>
      <c r="J25" s="8">
        <f t="shared" si="1"/>
        <v>81</v>
      </c>
      <c r="K25" s="7">
        <f t="shared" si="6"/>
        <v>0.92045454545454541</v>
      </c>
      <c r="L25" s="1">
        <v>52</v>
      </c>
      <c r="M25" s="11">
        <f t="shared" si="3"/>
        <v>0.59090909090909094</v>
      </c>
      <c r="N25" s="1">
        <v>0</v>
      </c>
      <c r="O25" s="1">
        <v>0</v>
      </c>
      <c r="P25" s="1">
        <v>0</v>
      </c>
      <c r="Q25" s="1">
        <v>16</v>
      </c>
      <c r="R25" s="1">
        <v>0</v>
      </c>
      <c r="S25" s="5" t="s">
        <v>50</v>
      </c>
      <c r="T25" s="12">
        <f t="shared" si="4"/>
        <v>0.94736842105263153</v>
      </c>
      <c r="U25" s="12">
        <f t="shared" si="5"/>
        <v>0.91304347826086951</v>
      </c>
      <c r="V25" s="12" t="str">
        <f t="shared" si="0"/>
        <v/>
      </c>
    </row>
    <row r="26" spans="1:22" ht="17" x14ac:dyDescent="0.2">
      <c r="A26">
        <v>23</v>
      </c>
      <c r="B26" s="8" t="s">
        <v>5</v>
      </c>
      <c r="C26" s="1">
        <v>6</v>
      </c>
      <c r="D26" s="1">
        <v>0</v>
      </c>
      <c r="E26" s="1">
        <v>6</v>
      </c>
      <c r="F26" s="2"/>
      <c r="G26" s="1">
        <v>0</v>
      </c>
      <c r="H26" s="1">
        <v>5</v>
      </c>
      <c r="I26" s="2"/>
      <c r="J26" s="8">
        <f t="shared" si="1"/>
        <v>5</v>
      </c>
      <c r="K26" s="10">
        <f t="shared" si="6"/>
        <v>0.83333333333333337</v>
      </c>
      <c r="L26" s="1">
        <v>1</v>
      </c>
      <c r="M26" s="11">
        <f t="shared" si="3"/>
        <v>0.16666666666666666</v>
      </c>
      <c r="N26" s="1">
        <v>1</v>
      </c>
      <c r="O26" s="1">
        <v>0</v>
      </c>
      <c r="P26" s="1">
        <v>1</v>
      </c>
      <c r="Q26" s="1">
        <v>0</v>
      </c>
      <c r="R26" s="1">
        <v>0</v>
      </c>
      <c r="S26" s="5" t="s">
        <v>63</v>
      </c>
      <c r="T26" s="12" t="str">
        <f t="shared" si="4"/>
        <v/>
      </c>
      <c r="U26" s="12">
        <f t="shared" si="5"/>
        <v>0.83333333333333337</v>
      </c>
      <c r="V26" s="12">
        <f t="shared" si="0"/>
        <v>0</v>
      </c>
    </row>
    <row r="27" spans="1:22" ht="34" x14ac:dyDescent="0.2">
      <c r="A27">
        <v>24</v>
      </c>
      <c r="B27" s="8" t="s">
        <v>20</v>
      </c>
      <c r="C27" s="1">
        <v>42</v>
      </c>
      <c r="D27" s="1">
        <v>6</v>
      </c>
      <c r="E27" s="1">
        <v>36</v>
      </c>
      <c r="F27" s="2"/>
      <c r="G27" s="1">
        <v>4</v>
      </c>
      <c r="H27" s="1">
        <v>31</v>
      </c>
      <c r="I27" s="2"/>
      <c r="J27" s="8">
        <f t="shared" si="1"/>
        <v>35</v>
      </c>
      <c r="K27" s="10">
        <f t="shared" si="6"/>
        <v>0.83333333333333337</v>
      </c>
      <c r="L27" s="1">
        <v>11</v>
      </c>
      <c r="M27" s="11">
        <f t="shared" si="3"/>
        <v>0.26190476190476192</v>
      </c>
      <c r="N27" s="1">
        <v>1</v>
      </c>
      <c r="O27" s="1">
        <v>1</v>
      </c>
      <c r="P27" s="1">
        <v>0</v>
      </c>
      <c r="Q27" s="1">
        <v>21</v>
      </c>
      <c r="R27" s="1">
        <v>7</v>
      </c>
      <c r="S27" s="5" t="s">
        <v>74</v>
      </c>
      <c r="T27" s="12">
        <f t="shared" si="4"/>
        <v>0.66666666666666663</v>
      </c>
      <c r="U27" s="12">
        <f t="shared" si="5"/>
        <v>0.86111111111111116</v>
      </c>
      <c r="V27" s="12">
        <f t="shared" si="0"/>
        <v>1</v>
      </c>
    </row>
    <row r="28" spans="1:22" ht="85" x14ac:dyDescent="0.2">
      <c r="A28">
        <v>25</v>
      </c>
      <c r="B28" s="8" t="s">
        <v>21</v>
      </c>
      <c r="C28" s="1">
        <v>81</v>
      </c>
      <c r="D28" s="1">
        <v>15</v>
      </c>
      <c r="E28" s="1">
        <v>66</v>
      </c>
      <c r="F28" s="2"/>
      <c r="G28" s="1">
        <v>12</v>
      </c>
      <c r="H28" s="1">
        <v>53</v>
      </c>
      <c r="I28" s="2"/>
      <c r="J28" s="8">
        <f t="shared" si="1"/>
        <v>65</v>
      </c>
      <c r="K28" s="10">
        <f t="shared" si="6"/>
        <v>0.80246913580246915</v>
      </c>
      <c r="L28" s="1">
        <v>41</v>
      </c>
      <c r="M28" s="11">
        <f t="shared" si="3"/>
        <v>0.50617283950617287</v>
      </c>
      <c r="N28" s="1">
        <v>4</v>
      </c>
      <c r="O28" s="1">
        <v>2</v>
      </c>
      <c r="P28" s="1">
        <v>1</v>
      </c>
      <c r="Q28" s="1">
        <v>0</v>
      </c>
      <c r="R28" s="1" t="s">
        <v>53</v>
      </c>
      <c r="S28" s="5" t="s">
        <v>52</v>
      </c>
      <c r="T28" s="12">
        <f t="shared" si="4"/>
        <v>0.8</v>
      </c>
      <c r="U28" s="12">
        <f t="shared" si="5"/>
        <v>0.80303030303030298</v>
      </c>
      <c r="V28" s="12">
        <f t="shared" si="0"/>
        <v>0.5</v>
      </c>
    </row>
    <row r="29" spans="1:22" ht="189.5" customHeight="1" x14ac:dyDescent="0.2">
      <c r="A29">
        <v>26</v>
      </c>
      <c r="B29" s="8" t="s">
        <v>28</v>
      </c>
      <c r="C29" s="1">
        <v>65</v>
      </c>
      <c r="D29" s="1">
        <v>1</v>
      </c>
      <c r="E29" s="1">
        <v>64</v>
      </c>
      <c r="F29" s="2"/>
      <c r="G29" s="1">
        <v>1</v>
      </c>
      <c r="H29" s="1">
        <v>50</v>
      </c>
      <c r="I29" s="2"/>
      <c r="J29" s="8">
        <f t="shared" si="1"/>
        <v>51</v>
      </c>
      <c r="K29" s="10">
        <f t="shared" si="6"/>
        <v>0.7846153846153846</v>
      </c>
      <c r="L29" s="1">
        <v>33</v>
      </c>
      <c r="M29" s="11">
        <f t="shared" si="3"/>
        <v>0.50769230769230766</v>
      </c>
      <c r="N29" s="1">
        <v>2</v>
      </c>
      <c r="O29" s="1">
        <v>2</v>
      </c>
      <c r="P29" s="1">
        <v>0</v>
      </c>
      <c r="Q29" s="1">
        <v>3</v>
      </c>
      <c r="R29" s="1">
        <v>0</v>
      </c>
      <c r="S29" s="5" t="s">
        <v>48</v>
      </c>
      <c r="T29" s="12">
        <f t="shared" si="4"/>
        <v>1</v>
      </c>
      <c r="U29" s="12">
        <f t="shared" si="5"/>
        <v>0.78125</v>
      </c>
      <c r="V29" s="12">
        <f t="shared" si="0"/>
        <v>1</v>
      </c>
    </row>
    <row r="30" spans="1:22" ht="17" x14ac:dyDescent="0.2">
      <c r="A30">
        <v>27</v>
      </c>
      <c r="B30" s="8" t="s">
        <v>1</v>
      </c>
      <c r="C30" s="1">
        <v>56</v>
      </c>
      <c r="D30" s="1">
        <v>8</v>
      </c>
      <c r="E30" s="1">
        <v>41</v>
      </c>
      <c r="F30" s="1">
        <v>7</v>
      </c>
      <c r="G30" s="1">
        <v>7</v>
      </c>
      <c r="H30" s="1">
        <v>31</v>
      </c>
      <c r="I30" s="1">
        <v>4</v>
      </c>
      <c r="J30" s="8">
        <f t="shared" si="1"/>
        <v>42</v>
      </c>
      <c r="K30" s="10">
        <f t="shared" si="6"/>
        <v>0.75</v>
      </c>
      <c r="L30" s="1">
        <v>37</v>
      </c>
      <c r="M30" s="11">
        <f t="shared" si="3"/>
        <v>0.6607142857142857</v>
      </c>
      <c r="N30" s="1">
        <v>7</v>
      </c>
      <c r="O30" s="1">
        <v>6</v>
      </c>
      <c r="P30" s="1">
        <v>1</v>
      </c>
      <c r="Q30" s="1">
        <v>0</v>
      </c>
      <c r="R30" s="1">
        <v>0</v>
      </c>
      <c r="S30" s="5" t="s">
        <v>46</v>
      </c>
      <c r="T30" s="12">
        <f t="shared" si="4"/>
        <v>0.875</v>
      </c>
      <c r="U30" s="12">
        <f t="shared" si="5"/>
        <v>0.75609756097560976</v>
      </c>
      <c r="V30" s="12">
        <f t="shared" si="0"/>
        <v>0.8571428571428571</v>
      </c>
    </row>
    <row r="31" spans="1:22" ht="17" x14ac:dyDescent="0.2">
      <c r="A31">
        <v>28</v>
      </c>
      <c r="B31" s="8" t="s">
        <v>26</v>
      </c>
      <c r="C31" s="1">
        <v>21</v>
      </c>
      <c r="D31" s="1">
        <v>4</v>
      </c>
      <c r="E31" s="1">
        <v>17</v>
      </c>
      <c r="F31" s="2"/>
      <c r="G31" s="1">
        <v>3</v>
      </c>
      <c r="H31" s="1">
        <v>11</v>
      </c>
      <c r="I31" s="2"/>
      <c r="J31" s="8">
        <f t="shared" si="1"/>
        <v>14</v>
      </c>
      <c r="K31" s="10">
        <f t="shared" si="6"/>
        <v>0.66666666666666663</v>
      </c>
      <c r="L31" s="1">
        <v>13</v>
      </c>
      <c r="M31" s="11">
        <f t="shared" si="3"/>
        <v>0.61904761904761907</v>
      </c>
      <c r="N31" s="1">
        <v>5</v>
      </c>
      <c r="O31" s="1">
        <v>2</v>
      </c>
      <c r="P31" s="1">
        <v>0</v>
      </c>
      <c r="Q31" s="1">
        <v>1</v>
      </c>
      <c r="R31" s="1">
        <v>0</v>
      </c>
      <c r="S31" s="5" t="s">
        <v>58</v>
      </c>
      <c r="T31" s="12">
        <f t="shared" si="4"/>
        <v>0.75</v>
      </c>
      <c r="U31" s="12">
        <f t="shared" si="5"/>
        <v>0.6470588235294118</v>
      </c>
      <c r="V31" s="12">
        <f t="shared" si="0"/>
        <v>0.4</v>
      </c>
    </row>
    <row r="32" spans="1:22" ht="34" x14ac:dyDescent="0.2">
      <c r="A32">
        <v>29</v>
      </c>
      <c r="B32" s="8" t="s">
        <v>29</v>
      </c>
      <c r="C32" s="1">
        <v>20</v>
      </c>
      <c r="D32" s="1">
        <v>7</v>
      </c>
      <c r="E32" s="1">
        <v>13</v>
      </c>
      <c r="F32" s="2"/>
      <c r="G32" s="1">
        <v>2</v>
      </c>
      <c r="H32" s="1">
        <v>11</v>
      </c>
      <c r="I32" s="2"/>
      <c r="J32" s="8">
        <f t="shared" si="1"/>
        <v>13</v>
      </c>
      <c r="K32" s="10">
        <f t="shared" si="6"/>
        <v>0.65</v>
      </c>
      <c r="L32" s="1">
        <v>13</v>
      </c>
      <c r="M32" s="11">
        <f t="shared" si="3"/>
        <v>0.65</v>
      </c>
      <c r="N32" s="1">
        <v>6</v>
      </c>
      <c r="O32" s="1" t="s">
        <v>54</v>
      </c>
      <c r="P32" s="1" t="s">
        <v>54</v>
      </c>
      <c r="Q32" s="1">
        <v>0</v>
      </c>
      <c r="R32" s="1" t="s">
        <v>53</v>
      </c>
      <c r="S32" s="5" t="s">
        <v>69</v>
      </c>
      <c r="T32" s="12">
        <f t="shared" si="4"/>
        <v>0.2857142857142857</v>
      </c>
      <c r="U32" s="12">
        <f t="shared" si="5"/>
        <v>0.84615384615384615</v>
      </c>
      <c r="V32" s="12" t="str">
        <f t="shared" si="0"/>
        <v/>
      </c>
    </row>
    <row r="33" spans="1:22" ht="17" x14ac:dyDescent="0.2">
      <c r="A33">
        <v>30</v>
      </c>
      <c r="B33" s="8" t="s">
        <v>11</v>
      </c>
      <c r="C33" s="1">
        <v>97</v>
      </c>
      <c r="D33" s="1">
        <v>34</v>
      </c>
      <c r="E33" s="1">
        <v>63</v>
      </c>
      <c r="F33" s="2"/>
      <c r="G33" s="1">
        <v>16</v>
      </c>
      <c r="H33" s="1">
        <v>43</v>
      </c>
      <c r="I33" s="2"/>
      <c r="J33" s="8">
        <f t="shared" si="1"/>
        <v>59</v>
      </c>
      <c r="K33" s="10">
        <f t="shared" si="6"/>
        <v>0.60824742268041232</v>
      </c>
      <c r="L33" s="1">
        <v>58</v>
      </c>
      <c r="M33" s="11">
        <f t="shared" si="3"/>
        <v>0.59793814432989689</v>
      </c>
      <c r="N33" s="1">
        <v>25</v>
      </c>
      <c r="O33" s="1">
        <v>13</v>
      </c>
      <c r="P33" s="1">
        <v>3</v>
      </c>
      <c r="Q33" s="1">
        <v>1</v>
      </c>
      <c r="R33" s="1">
        <v>0</v>
      </c>
      <c r="S33" s="5" t="s">
        <v>63</v>
      </c>
      <c r="T33" s="12">
        <f t="shared" si="4"/>
        <v>0.47058823529411764</v>
      </c>
      <c r="U33" s="12">
        <f t="shared" si="5"/>
        <v>0.68253968253968256</v>
      </c>
      <c r="V33" s="12">
        <f t="shared" si="0"/>
        <v>0.52</v>
      </c>
    </row>
    <row r="34" spans="1:22" ht="17" x14ac:dyDescent="0.2">
      <c r="A34">
        <v>31</v>
      </c>
      <c r="B34" s="8" t="s">
        <v>10</v>
      </c>
      <c r="C34" s="1">
        <v>22</v>
      </c>
      <c r="D34" s="8">
        <v>2</v>
      </c>
      <c r="E34" s="8">
        <v>20</v>
      </c>
      <c r="F34" s="2"/>
      <c r="G34" s="8">
        <v>1</v>
      </c>
      <c r="H34" s="8">
        <v>11</v>
      </c>
      <c r="I34" s="2"/>
      <c r="J34" s="8">
        <v>12</v>
      </c>
      <c r="K34" s="10">
        <v>0.55000000000000004</v>
      </c>
      <c r="L34" s="8">
        <v>13</v>
      </c>
      <c r="M34" s="32">
        <f>IFERROR(L34/C34,"")</f>
        <v>0.59090909090909094</v>
      </c>
      <c r="N34" s="1">
        <v>5</v>
      </c>
      <c r="O34" s="1">
        <v>2</v>
      </c>
      <c r="P34" s="1">
        <v>2</v>
      </c>
      <c r="Q34" s="1">
        <v>1</v>
      </c>
      <c r="R34" s="1">
        <v>0</v>
      </c>
      <c r="S34" s="5" t="s">
        <v>60</v>
      </c>
      <c r="T34" s="12">
        <f t="shared" si="4"/>
        <v>0.5</v>
      </c>
      <c r="U34" s="12">
        <f t="shared" si="5"/>
        <v>0.55000000000000004</v>
      </c>
      <c r="V34" s="12">
        <f t="shared" si="0"/>
        <v>0.4</v>
      </c>
    </row>
    <row r="35" spans="1:22" ht="18" thickBot="1" x14ac:dyDescent="0.25">
      <c r="A35">
        <v>32</v>
      </c>
      <c r="B35" s="13" t="s">
        <v>9</v>
      </c>
      <c r="C35" s="14">
        <v>19</v>
      </c>
      <c r="D35" s="13">
        <v>4</v>
      </c>
      <c r="E35" s="13">
        <v>15</v>
      </c>
      <c r="F35" s="13">
        <v>0</v>
      </c>
      <c r="G35" s="13">
        <v>1</v>
      </c>
      <c r="H35" s="13">
        <v>7</v>
      </c>
      <c r="I35" s="13">
        <v>0</v>
      </c>
      <c r="J35" s="36">
        <v>8</v>
      </c>
      <c r="K35" s="15">
        <v>0.42</v>
      </c>
      <c r="L35" s="13">
        <v>15</v>
      </c>
      <c r="M35" s="31">
        <f t="shared" si="3"/>
        <v>0.78947368421052633</v>
      </c>
      <c r="N35" s="13">
        <v>7</v>
      </c>
      <c r="O35" s="13">
        <v>3</v>
      </c>
      <c r="P35" s="13">
        <v>3</v>
      </c>
      <c r="Q35" s="14">
        <v>0</v>
      </c>
      <c r="R35" s="14" t="s">
        <v>53</v>
      </c>
      <c r="S35" s="16" t="s">
        <v>70</v>
      </c>
      <c r="T35" s="17">
        <f t="shared" si="4"/>
        <v>0.25</v>
      </c>
      <c r="U35" s="17">
        <f t="shared" si="5"/>
        <v>0.46666666666666667</v>
      </c>
      <c r="V35" s="17">
        <f t="shared" si="0"/>
        <v>0.42857142857142855</v>
      </c>
    </row>
    <row r="36" spans="1:22" ht="17" thickBot="1" x14ac:dyDescent="0.25">
      <c r="B36" s="29" t="s">
        <v>77</v>
      </c>
      <c r="C36" s="30">
        <f>SUM(C4:C35)</f>
        <v>1258</v>
      </c>
      <c r="D36" s="30">
        <f t="shared" ref="D36:E36" si="7">SUM(D4:D35)</f>
        <v>256</v>
      </c>
      <c r="E36" s="30">
        <f t="shared" si="7"/>
        <v>924</v>
      </c>
      <c r="F36" s="30">
        <f t="shared" ref="F36" si="8">SUM(F4:F35)</f>
        <v>12</v>
      </c>
      <c r="G36" s="30">
        <f t="shared" ref="G36" si="9">SUM(G4:G35)</f>
        <v>220</v>
      </c>
      <c r="H36" s="30">
        <f t="shared" ref="H36" si="10">SUM(H4:H35)</f>
        <v>824</v>
      </c>
      <c r="I36" s="30">
        <f t="shared" ref="I36" si="11">SUM(I4:I35)</f>
        <v>9</v>
      </c>
      <c r="J36" s="37">
        <f>SUM(J5:J35)</f>
        <v>1053</v>
      </c>
      <c r="K36" s="28">
        <f>J36/C36</f>
        <v>0.83704292527821944</v>
      </c>
      <c r="L36" s="30">
        <f>SUM(L4:L35)</f>
        <v>640</v>
      </c>
      <c r="M36" s="33">
        <f t="shared" ref="M36" si="12">IFERROR(L36/C36,"")</f>
        <v>0.50874403815580282</v>
      </c>
      <c r="N36" s="30">
        <f t="shared" ref="N36" si="13">SUM(N4:N35)</f>
        <v>86</v>
      </c>
      <c r="O36" s="30">
        <f t="shared" ref="O36" si="14">SUM(O4:O35)</f>
        <v>54</v>
      </c>
      <c r="P36" s="30">
        <f t="shared" ref="P36" si="15">SUM(P4:P35)</f>
        <v>11</v>
      </c>
      <c r="Q36" s="30">
        <f t="shared" ref="Q36" si="16">SUM(Q4:Q35)</f>
        <v>74</v>
      </c>
      <c r="R36" s="30">
        <f t="shared" ref="R36" si="17">SUM(R4:R35)</f>
        <v>13</v>
      </c>
      <c r="S36" s="34"/>
      <c r="T36" s="35">
        <f t="shared" ref="T36" si="18">IFERROR(G36/D36,"")</f>
        <v>0.859375</v>
      </c>
      <c r="U36" s="35">
        <f t="shared" ref="U36" si="19">IFERROR(H36/E36,"")</f>
        <v>0.89177489177489178</v>
      </c>
      <c r="V36" s="18">
        <f t="shared" ref="V36" si="20">IFERROR(O36/N36,"")</f>
        <v>0.62790697674418605</v>
      </c>
    </row>
    <row r="37" spans="1:22" x14ac:dyDescent="0.2">
      <c r="K37" s="27"/>
    </row>
    <row r="38" spans="1:22" x14ac:dyDescent="0.2">
      <c r="K38" s="19"/>
    </row>
    <row r="40" spans="1:22" x14ac:dyDescent="0.2">
      <c r="D40" s="19"/>
    </row>
    <row r="42" spans="1:22" x14ac:dyDescent="0.2">
      <c r="J42"/>
      <c r="S42"/>
      <c r="T42"/>
      <c r="U42"/>
      <c r="V42"/>
    </row>
  </sheetData>
  <sortState ref="B4:W35">
    <sortCondition descending="1" ref="K4:K35"/>
    <sortCondition ref="B4:B35"/>
  </sortState>
  <pageMargins left="0.75" right="0.75" top="1" bottom="1" header="0.5" footer="0.5"/>
  <pageSetup paperSize="9" orientation="portrait" horizontalDpi="4294967292" verticalDpi="4294967292"/>
  <legacyDrawing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baseColWidth="10" defaultRowHeight="16" x14ac:dyDescent="0.2"/>
  <sheetData/>
  <pageMargins left="0.75" right="0.75" top="1" bottom="1" header="0.5" footer="0.5"/>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Overview</vt:lpstr>
      <vt:lpstr>Sheet1</vt:lpstr>
    </vt:vector>
  </TitlesOfParts>
  <Company>GCU</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Anderson Patricia</dc:creator>
  <cp:lastModifiedBy>Microsoft Office User</cp:lastModifiedBy>
  <dcterms:created xsi:type="dcterms:W3CDTF">2019-01-16T12:50:05Z</dcterms:created>
  <dcterms:modified xsi:type="dcterms:W3CDTF">2020-02-21T11:15:13Z</dcterms:modified>
</cp:coreProperties>
</file>